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/>
  <xr:revisionPtr revIDLastSave="0" documentId="13_ncr:1_{7A377112-1003-417C-BE14-467BE828D7C2}" xr6:coauthVersionLast="47" xr6:coauthVersionMax="47" xr10:uidLastSave="{00000000-0000-0000-0000-000000000000}"/>
  <bookViews>
    <workbookView xWindow="38280" yWindow="-15" windowWidth="38640" windowHeight="21120" xr2:uid="{00000000-000D-0000-FFFF-FFFF00000000}"/>
  </bookViews>
  <sheets>
    <sheet name="Schedule of Quantities" sheetId="41" r:id="rId1"/>
  </sheets>
  <definedNames>
    <definedName name="_xlnm.Print_Area" localSheetId="0">'Schedule of Quantities'!$B$2:$G$50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41" l="1"/>
  <c r="G12" i="41" s="1"/>
  <c r="B12" i="41"/>
  <c r="B13" i="41" s="1"/>
  <c r="B14" i="41" s="1"/>
  <c r="B15" i="41" s="1"/>
  <c r="B16" i="41" s="1"/>
  <c r="B17" i="41" s="1"/>
  <c r="D17" i="41"/>
  <c r="G17" i="41" s="1"/>
  <c r="G25" i="41" l="1"/>
  <c r="D31" i="41"/>
  <c r="G31" i="41" s="1"/>
  <c r="G23" i="41"/>
  <c r="G24" i="41"/>
  <c r="G22" i="41"/>
  <c r="G26" i="41" s="1"/>
  <c r="B20" i="41"/>
  <c r="B24" i="41" s="1"/>
  <c r="B25" i="41" s="1"/>
  <c r="G16" i="41"/>
  <c r="G15" i="41" l="1"/>
  <c r="G5" i="41"/>
  <c r="G30" i="41"/>
  <c r="G29" i="41"/>
  <c r="G32" i="41" s="1"/>
  <c r="G14" i="41"/>
  <c r="G13" i="41"/>
  <c r="G18" i="41" s="1"/>
  <c r="G6" i="41"/>
  <c r="G7" i="41"/>
  <c r="G8" i="41"/>
  <c r="G9" i="41"/>
  <c r="G46" i="41"/>
  <c r="G45" i="41"/>
  <c r="G44" i="41"/>
  <c r="B44" i="41"/>
  <c r="B45" i="41" s="1"/>
  <c r="B46" i="41" s="1"/>
  <c r="G39" i="41"/>
  <c r="G38" i="41"/>
  <c r="G40" i="41"/>
  <c r="B28" i="41"/>
  <c r="B38" i="41"/>
  <c r="B39" i="41" s="1"/>
  <c r="B40" i="41" s="1"/>
  <c r="G10" i="41" l="1"/>
  <c r="G41" i="41"/>
  <c r="G47" i="41"/>
  <c r="G48" i="41" l="1"/>
  <c r="B6" i="41"/>
  <c r="B7" i="41" s="1"/>
  <c r="B8" i="41" s="1"/>
  <c r="B9" i="41" s="1"/>
  <c r="G33" i="41" l="1"/>
  <c r="G50" i="41" s="1"/>
</calcChain>
</file>

<file path=xl/sharedStrings.xml><?xml version="1.0" encoding="utf-8"?>
<sst xmlns="http://schemas.openxmlformats.org/spreadsheetml/2006/main" count="80" uniqueCount="45">
  <si>
    <t>Item</t>
  </si>
  <si>
    <t>Description</t>
  </si>
  <si>
    <t>Quantity</t>
  </si>
  <si>
    <t>LS</t>
  </si>
  <si>
    <t>Unit Price</t>
  </si>
  <si>
    <t xml:space="preserve"> Amount </t>
  </si>
  <si>
    <t xml:space="preserve">Insurance </t>
  </si>
  <si>
    <t>Mobilization &amp; Demobilization</t>
  </si>
  <si>
    <t>LM</t>
  </si>
  <si>
    <t>Each</t>
  </si>
  <si>
    <r>
      <t>m</t>
    </r>
    <r>
      <rPr>
        <vertAlign val="superscript"/>
        <sz val="10"/>
        <rFont val="Aptos"/>
        <family val="2"/>
      </rPr>
      <t>3</t>
    </r>
  </si>
  <si>
    <r>
      <t>m</t>
    </r>
    <r>
      <rPr>
        <vertAlign val="superscript"/>
        <sz val="10"/>
        <rFont val="Aptos"/>
        <family val="2"/>
      </rPr>
      <t>2</t>
    </r>
  </si>
  <si>
    <t>Performance, Labour, and Materials Bonds</t>
  </si>
  <si>
    <t>Health and Safety</t>
  </si>
  <si>
    <t>Unit</t>
  </si>
  <si>
    <t>Subtotal</t>
  </si>
  <si>
    <t>Provisional Tasks</t>
  </si>
  <si>
    <t>Grand Total for Provisional Tasks (excl. GST)</t>
  </si>
  <si>
    <t>General Requirements</t>
  </si>
  <si>
    <t>Unit Types</t>
  </si>
  <si>
    <t>Estimated Total Cost incl. Provsional Tasks (excl. GST)</t>
  </si>
  <si>
    <t>*Delete table below before publishing</t>
  </si>
  <si>
    <t>Organics Removal - Excavate Existing Organics in Place</t>
  </si>
  <si>
    <t>Ootischenia Landfill Septage Facility Upgrades - Schedule of Quantities and Prices</t>
  </si>
  <si>
    <t>Concrete</t>
  </si>
  <si>
    <t>Supply and Install Concrete Barriers at Septage Receiving Area</t>
  </si>
  <si>
    <t>Roads and Site Improvements</t>
  </si>
  <si>
    <t>m</t>
  </si>
  <si>
    <t xml:space="preserve">a) No Post Barriers </t>
  </si>
  <si>
    <t>b) Lock Block Barriers (1500 mm x 750 mm x 750 mm) - Space 1500 mm apart</t>
  </si>
  <si>
    <t>a) Supply and Install 19 mm Minus Crushed Gravel (100 mm thickness)</t>
  </si>
  <si>
    <t>b) Supply and Install 25 to 75 mm Crushed Gravel (300 mm thickness)</t>
  </si>
  <si>
    <t>c) Supply and Install High-Strength Woven Geotextile Liner</t>
  </si>
  <si>
    <t>Perimeter Gravel Road Construction</t>
  </si>
  <si>
    <t>Earthworks and Septage/Surface Water Management</t>
  </si>
  <si>
    <t xml:space="preserve">Survey, Materials Testing, Submittals, and Record Drawings </t>
  </si>
  <si>
    <t>c) Supply and Install SS Chain Connections Between No Post Barriers</t>
  </si>
  <si>
    <t>Grand Total (excl. GST)</t>
  </si>
  <si>
    <r>
      <t>Remove a</t>
    </r>
    <r>
      <rPr>
        <sz val="10"/>
        <color theme="1"/>
        <rFont val="Aptos"/>
        <family val="2"/>
      </rPr>
      <t>nd Dispose</t>
    </r>
    <r>
      <rPr>
        <sz val="10"/>
        <rFont val="Aptos"/>
        <family val="2"/>
      </rPr>
      <t xml:space="preserve"> of Existing  Fence to the South (may be disposed in the Ootschenia Landfill)</t>
    </r>
  </si>
  <si>
    <r>
      <t xml:space="preserve">Organics Removal Backfill - Excavate, Load, Haul, Place, Shape and </t>
    </r>
    <r>
      <rPr>
        <sz val="10"/>
        <rFont val="Aptos"/>
        <family val="2"/>
      </rPr>
      <t xml:space="preserve">Compact </t>
    </r>
    <r>
      <rPr>
        <sz val="10"/>
        <color theme="1"/>
        <rFont val="Aptos"/>
        <family val="2"/>
      </rPr>
      <t>Clean Fill to Design Contours (Clean Fill sourced on site)</t>
    </r>
  </si>
  <si>
    <r>
      <t xml:space="preserve">Septage Facility Subgrade Earthworks - Excavate, Load, Haul, Place, Shape and </t>
    </r>
    <r>
      <rPr>
        <sz val="10"/>
        <rFont val="Aptos"/>
        <family val="2"/>
      </rPr>
      <t xml:space="preserve">Compact </t>
    </r>
    <r>
      <rPr>
        <sz val="10"/>
        <color theme="1"/>
        <rFont val="Aptos"/>
        <family val="2"/>
      </rPr>
      <t>Clean Fill to Design Subgrade (Clean Fill sourced on site)</t>
    </r>
  </si>
  <si>
    <t>Supply and Install 300 mm dia. HDPE DR17 Solid Septage Conveyance Pipe</t>
  </si>
  <si>
    <t>Install New Electric Fence to the South (incl. all wires, posts, staples, insulators, testing, etc.)</t>
  </si>
  <si>
    <t>Clearing and Grubbing and Vegetation Removal</t>
  </si>
  <si>
    <t>Construct Surface Water Run-On Ditching Along Southern Slope and  North Side of Septage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</si>
</sst>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Univers (W1)"/>
    </font>
    <font>
      <sz val="8"/>
      <name val="Calibri"/>
      <family val="2"/>
      <scheme val="minor"/>
    </font>
    <font>
      <b/>
      <sz val="11"/>
      <color theme="0"/>
      <name val="Aptos"/>
      <family val="2"/>
    </font>
    <font>
      <sz val="11"/>
      <color theme="0"/>
      <name val="Aptos"/>
      <family val="2"/>
    </font>
    <font>
      <b/>
      <sz val="14"/>
      <color theme="1"/>
      <name val="Aptos"/>
      <family val="2"/>
    </font>
    <font>
      <b/>
      <sz val="11"/>
      <color rgb="FFFF0000"/>
      <name val="Aptos"/>
      <family val="2"/>
    </font>
    <font>
      <b/>
      <sz val="10"/>
      <name val="Aptos"/>
      <family val="2"/>
    </font>
    <font>
      <b/>
      <sz val="10"/>
      <color theme="0"/>
      <name val="Aptos"/>
      <family val="2"/>
    </font>
    <font>
      <sz val="10"/>
      <name val="Aptos"/>
      <family val="2"/>
    </font>
    <font>
      <sz val="10"/>
      <color theme="1"/>
      <name val="Aptos"/>
      <family val="2"/>
    </font>
    <font>
      <sz val="11"/>
      <name val="Aptos"/>
      <family val="2"/>
    </font>
    <font>
      <vertAlign val="superscript"/>
      <sz val="10"/>
      <name val="Aptos"/>
      <family val="2"/>
    </font>
    <font>
      <sz val="11"/>
      <color rgb="FFFF0000"/>
      <name val="Aptos"/>
      <family val="2"/>
    </font>
    <font>
      <b/>
      <sz val="1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249977111117893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7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4" fillId="2" borderId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90">
    <xf numFmtId="0" fontId="0" fillId="0" borderId="0" xfId="0"/>
    <xf numFmtId="0" fontId="8" fillId="0" borderId="16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2" fontId="12" fillId="0" borderId="14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vertical="center"/>
    </xf>
    <xf numFmtId="3" fontId="1" fillId="0" borderId="17" xfId="0" applyNumberFormat="1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3" fontId="12" fillId="0" borderId="5" xfId="35" applyNumberFormat="1" applyFont="1" applyFill="1" applyBorder="1" applyAlignment="1">
      <alignment horizontal="center" vertical="center"/>
    </xf>
    <xf numFmtId="44" fontId="10" fillId="0" borderId="8" xfId="34" applyFont="1" applyBorder="1" applyAlignment="1">
      <alignment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vertical="center"/>
    </xf>
    <xf numFmtId="3" fontId="10" fillId="3" borderId="10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44" fontId="10" fillId="3" borderId="10" xfId="34" applyFont="1" applyFill="1" applyBorder="1" applyAlignment="1">
      <alignment horizontal="center" vertical="center"/>
    </xf>
    <xf numFmtId="44" fontId="10" fillId="3" borderId="7" xfId="34" applyFont="1" applyFill="1" applyBorder="1" applyAlignment="1" applyProtection="1">
      <alignment horizontal="center" vertical="center"/>
      <protection hidden="1"/>
    </xf>
    <xf numFmtId="43" fontId="10" fillId="3" borderId="10" xfId="0" applyNumberFormat="1" applyFont="1" applyFill="1" applyBorder="1" applyAlignment="1">
      <alignment horizontal="center" vertical="center"/>
    </xf>
    <xf numFmtId="42" fontId="10" fillId="3" borderId="7" xfId="0" applyNumberFormat="1" applyFont="1" applyFill="1" applyBorder="1" applyAlignment="1" applyProtection="1">
      <alignment horizontal="center" vertical="center"/>
      <protection hidden="1"/>
    </xf>
    <xf numFmtId="2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3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43" fontId="12" fillId="0" borderId="0" xfId="0" applyNumberFormat="1" applyFont="1" applyAlignment="1" applyProtection="1">
      <alignment vertical="center"/>
      <protection locked="0"/>
    </xf>
    <xf numFmtId="42" fontId="10" fillId="0" borderId="0" xfId="0" applyNumberFormat="1" applyFont="1" applyAlignment="1" applyProtection="1">
      <alignment vertical="center"/>
      <protection hidden="1"/>
    </xf>
    <xf numFmtId="2" fontId="12" fillId="0" borderId="22" xfId="0" applyNumberFormat="1" applyFont="1" applyBorder="1" applyAlignment="1">
      <alignment horizontal="center" vertical="center"/>
    </xf>
    <xf numFmtId="3" fontId="12" fillId="0" borderId="6" xfId="35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44" fontId="12" fillId="0" borderId="24" xfId="34" applyFont="1" applyFill="1" applyBorder="1" applyAlignment="1" applyProtection="1">
      <alignment horizontal="center" vertical="center"/>
      <protection hidden="1"/>
    </xf>
    <xf numFmtId="43" fontId="10" fillId="3" borderId="25" xfId="0" applyNumberFormat="1" applyFont="1" applyFill="1" applyBorder="1" applyAlignment="1">
      <alignment horizontal="center" vertical="center"/>
    </xf>
    <xf numFmtId="2" fontId="12" fillId="0" borderId="0" xfId="0" applyNumberFormat="1" applyFont="1" applyAlignment="1">
      <alignment vertical="center"/>
    </xf>
    <xf numFmtId="3" fontId="12" fillId="0" borderId="30" xfId="35" applyNumberFormat="1" applyFont="1" applyFill="1" applyBorder="1" applyAlignment="1">
      <alignment horizontal="center" vertical="center"/>
    </xf>
    <xf numFmtId="44" fontId="11" fillId="5" borderId="29" xfId="34" applyFont="1" applyFill="1" applyBorder="1" applyAlignment="1">
      <alignment vertical="center"/>
    </xf>
    <xf numFmtId="44" fontId="10" fillId="0" borderId="29" xfId="34" applyFont="1" applyFill="1" applyBorder="1" applyAlignment="1">
      <alignment vertical="center"/>
    </xf>
    <xf numFmtId="0" fontId="16" fillId="0" borderId="0" xfId="0" applyFont="1" applyAlignment="1">
      <alignment vertical="center"/>
    </xf>
    <xf numFmtId="2" fontId="14" fillId="0" borderId="26" xfId="0" applyNumberFormat="1" applyFont="1" applyBorder="1" applyAlignment="1">
      <alignment vertical="center"/>
    </xf>
    <xf numFmtId="0" fontId="10" fillId="0" borderId="32" xfId="0" applyFont="1" applyBorder="1" applyAlignment="1">
      <alignment horizontal="right" vertical="center"/>
    </xf>
    <xf numFmtId="3" fontId="14" fillId="0" borderId="32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43" fontId="10" fillId="0" borderId="32" xfId="0" applyNumberFormat="1" applyFont="1" applyBorder="1" applyAlignment="1">
      <alignment vertical="center"/>
    </xf>
    <xf numFmtId="2" fontId="1" fillId="5" borderId="26" xfId="0" applyNumberFormat="1" applyFont="1" applyFill="1" applyBorder="1" applyAlignment="1">
      <alignment vertical="center"/>
    </xf>
    <xf numFmtId="0" fontId="11" fillId="5" borderId="27" xfId="0" applyFont="1" applyFill="1" applyBorder="1" applyAlignment="1">
      <alignment horizontal="right" vertical="center"/>
    </xf>
    <xf numFmtId="3" fontId="7" fillId="5" borderId="28" xfId="0" applyNumberFormat="1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vertical="center"/>
    </xf>
    <xf numFmtId="43" fontId="11" fillId="5" borderId="28" xfId="0" applyNumberFormat="1" applyFont="1" applyFill="1" applyBorder="1" applyAlignment="1">
      <alignment vertical="center"/>
    </xf>
    <xf numFmtId="2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49" fontId="6" fillId="4" borderId="2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44" fontId="13" fillId="0" borderId="5" xfId="34" applyFont="1" applyFill="1" applyBorder="1" applyAlignment="1" applyProtection="1">
      <alignment horizontal="center" vertical="center"/>
      <protection hidden="1"/>
    </xf>
    <xf numFmtId="0" fontId="13" fillId="0" borderId="19" xfId="0" applyFont="1" applyBorder="1" applyAlignment="1">
      <alignment vertical="center"/>
    </xf>
    <xf numFmtId="44" fontId="13" fillId="0" borderId="6" xfId="34" applyFont="1" applyFill="1" applyBorder="1" applyAlignment="1" applyProtection="1">
      <alignment horizontal="center" vertical="center"/>
      <protection hidden="1"/>
    </xf>
    <xf numFmtId="2" fontId="7" fillId="0" borderId="15" xfId="0" applyNumberFormat="1" applyFont="1" applyBorder="1" applyAlignment="1">
      <alignment vertical="center"/>
    </xf>
    <xf numFmtId="0" fontId="10" fillId="0" borderId="31" xfId="0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43" fontId="10" fillId="0" borderId="11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33" xfId="0" applyFont="1" applyBorder="1" applyAlignment="1">
      <alignment vertical="center"/>
    </xf>
    <xf numFmtId="44" fontId="13" fillId="0" borderId="30" xfId="34" applyFont="1" applyFill="1" applyBorder="1" applyAlignment="1" applyProtection="1">
      <alignment horizontal="center" vertical="center"/>
      <protection hidden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42" fontId="1" fillId="0" borderId="0" xfId="0" applyNumberFormat="1" applyFont="1" applyAlignment="1">
      <alignment vertical="center"/>
    </xf>
    <xf numFmtId="0" fontId="12" fillId="0" borderId="9" xfId="0" applyFont="1" applyBorder="1" applyAlignment="1">
      <alignment horizontal="left" vertical="center" indent="2"/>
    </xf>
    <xf numFmtId="0" fontId="12" fillId="0" borderId="4" xfId="0" applyFont="1" applyBorder="1" applyAlignment="1">
      <alignment horizontal="left" vertical="center" indent="2"/>
    </xf>
    <xf numFmtId="2" fontId="12" fillId="0" borderId="13" xfId="0" applyNumberFormat="1" applyFont="1" applyBorder="1" applyAlignment="1">
      <alignment horizontal="center" vertical="center"/>
    </xf>
    <xf numFmtId="3" fontId="12" fillId="0" borderId="10" xfId="35" applyNumberFormat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4" fontId="13" fillId="0" borderId="10" xfId="34" applyFont="1" applyFill="1" applyBorder="1" applyAlignment="1" applyProtection="1">
      <alignment horizontal="center" vertical="center"/>
      <protection hidden="1"/>
    </xf>
    <xf numFmtId="0" fontId="12" fillId="0" borderId="5" xfId="0" quotePrefix="1" applyFont="1" applyBorder="1" applyAlignment="1">
      <alignment horizontal="center" vertical="center"/>
    </xf>
    <xf numFmtId="2" fontId="7" fillId="0" borderId="13" xfId="0" applyNumberFormat="1" applyFont="1" applyBorder="1" applyAlignment="1">
      <alignment vertical="center"/>
    </xf>
    <xf numFmtId="0" fontId="10" fillId="0" borderId="9" xfId="0" applyFont="1" applyBorder="1" applyAlignment="1">
      <alignment horizontal="right" vertical="center"/>
    </xf>
    <xf numFmtId="3" fontId="14" fillId="0" borderId="10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43" fontId="10" fillId="0" borderId="10" xfId="0" applyNumberFormat="1" applyFont="1" applyBorder="1" applyAlignment="1">
      <alignment vertical="center"/>
    </xf>
    <xf numFmtId="44" fontId="10" fillId="0" borderId="7" xfId="34" applyFont="1" applyBorder="1" applyAlignment="1">
      <alignment vertical="center"/>
    </xf>
    <xf numFmtId="44" fontId="12" fillId="0" borderId="34" xfId="34" applyFont="1" applyFill="1" applyBorder="1" applyAlignment="1" applyProtection="1">
      <alignment horizontal="center" vertical="center"/>
      <protection hidden="1"/>
    </xf>
    <xf numFmtId="44" fontId="12" fillId="0" borderId="35" xfId="34" applyFont="1" applyFill="1" applyBorder="1" applyAlignment="1" applyProtection="1">
      <alignment horizontal="center" vertical="center"/>
      <protection hidden="1"/>
    </xf>
    <xf numFmtId="2" fontId="12" fillId="0" borderId="36" xfId="0" applyNumberFormat="1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</cellXfs>
  <cellStyles count="37">
    <cellStyle name="Comma" xfId="35" builtinId="3"/>
    <cellStyle name="Comma 2" xfId="8" xr:uid="{00000000-0005-0000-0000-000001000000}"/>
    <cellStyle name="Comma 3" xfId="9" xr:uid="{00000000-0005-0000-0000-000002000000}"/>
    <cellStyle name="Comma 4" xfId="2" xr:uid="{00000000-0005-0000-0000-000003000000}"/>
    <cellStyle name="Currency" xfId="34" builtinId="4"/>
    <cellStyle name="Currency 10" xfId="10" xr:uid="{00000000-0005-0000-0000-000005000000}"/>
    <cellStyle name="Currency 2" xfId="5" xr:uid="{00000000-0005-0000-0000-000006000000}"/>
    <cellStyle name="Currency 2 2" xfId="11" xr:uid="{00000000-0005-0000-0000-000007000000}"/>
    <cellStyle name="Currency 2 3" xfId="12" xr:uid="{00000000-0005-0000-0000-000008000000}"/>
    <cellStyle name="Currency 3" xfId="13" xr:uid="{00000000-0005-0000-0000-000009000000}"/>
    <cellStyle name="Currency 3 2" xfId="14" xr:uid="{00000000-0005-0000-0000-00000A000000}"/>
    <cellStyle name="Currency 4" xfId="3" xr:uid="{00000000-0005-0000-0000-00000B000000}"/>
    <cellStyle name="Currency 5" xfId="15" xr:uid="{00000000-0005-0000-0000-00000C000000}"/>
    <cellStyle name="Currency 5 2" xfId="16" xr:uid="{00000000-0005-0000-0000-00000D000000}"/>
    <cellStyle name="Currency 5 3" xfId="17" xr:uid="{00000000-0005-0000-0000-00000E000000}"/>
    <cellStyle name="Currency 5 3 2" xfId="18" xr:uid="{00000000-0005-0000-0000-00000F000000}"/>
    <cellStyle name="Currency 5 3 3" xfId="19" xr:uid="{00000000-0005-0000-0000-000010000000}"/>
    <cellStyle name="Currency 6" xfId="20" xr:uid="{00000000-0005-0000-0000-000011000000}"/>
    <cellStyle name="Currency 6 2" xfId="21" xr:uid="{00000000-0005-0000-0000-000012000000}"/>
    <cellStyle name="Currency 6 3" xfId="22" xr:uid="{00000000-0005-0000-0000-000013000000}"/>
    <cellStyle name="Currency 7" xfId="23" xr:uid="{00000000-0005-0000-0000-000014000000}"/>
    <cellStyle name="Currency 8" xfId="24" xr:uid="{00000000-0005-0000-0000-000015000000}"/>
    <cellStyle name="Currency 9" xfId="25" xr:uid="{00000000-0005-0000-0000-000016000000}"/>
    <cellStyle name="Normal" xfId="0" builtinId="0"/>
    <cellStyle name="Normal 2" xfId="6" xr:uid="{00000000-0005-0000-0000-000018000000}"/>
    <cellStyle name="Normal 3" xfId="26" xr:uid="{00000000-0005-0000-0000-000019000000}"/>
    <cellStyle name="Normal 4" xfId="1" xr:uid="{00000000-0005-0000-0000-00001A000000}"/>
    <cellStyle name="Normal 4 2" xfId="28" xr:uid="{00000000-0005-0000-0000-00001B000000}"/>
    <cellStyle name="Normal 4 3" xfId="29" xr:uid="{00000000-0005-0000-0000-00001C000000}"/>
    <cellStyle name="Normal 4 4" xfId="27" xr:uid="{00000000-0005-0000-0000-00001D000000}"/>
    <cellStyle name="Normal 5" xfId="4" xr:uid="{00000000-0005-0000-0000-00001E000000}"/>
    <cellStyle name="Normal 5 2" xfId="30" xr:uid="{00000000-0005-0000-0000-00001F000000}"/>
    <cellStyle name="Normal 5 5 2" xfId="36" xr:uid="{A7E7F40C-926F-41E6-8365-5E769335D39B}"/>
    <cellStyle name="Normal 6" xfId="31" xr:uid="{00000000-0005-0000-0000-000020000000}"/>
    <cellStyle name="Normal 7" xfId="7" xr:uid="{00000000-0005-0000-0000-000021000000}"/>
    <cellStyle name="Percent 2" xfId="32" xr:uid="{00000000-0005-0000-0000-000023000000}"/>
    <cellStyle name="Percent 3" xfId="33" xr:uid="{00000000-0005-0000-0000-000024000000}"/>
  </cellStyles>
  <dxfs count="0"/>
  <tableStyles count="0" defaultTableStyle="TableStyleMedium2" defaultPivotStyle="PivotStyleMedium9"/>
  <colors>
    <mruColors>
      <color rgb="FF0E7C3B"/>
      <color rgb="FF006600"/>
      <color rgb="FF008000"/>
      <color rgb="FF01A04E"/>
      <color rgb="FFFF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SH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08D4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AA14-570D-4680-A0CC-59102980CCD4}">
  <sheetPr>
    <tabColor rgb="FF00B050"/>
    <pageSetUpPr fitToPage="1"/>
  </sheetPr>
  <dimension ref="B1:I61"/>
  <sheetViews>
    <sheetView tabSelected="1" zoomScale="130" zoomScaleNormal="130" zoomScalePageLayoutView="130" workbookViewId="0">
      <selection activeCell="B2" sqref="B2:G33"/>
    </sheetView>
  </sheetViews>
  <sheetFormatPr defaultColWidth="8.85546875" defaultRowHeight="15"/>
  <cols>
    <col min="1" max="1" width="4" style="5" customWidth="1"/>
    <col min="2" max="2" width="8.85546875" style="50"/>
    <col min="3" max="3" width="129.7109375" style="5" customWidth="1"/>
    <col min="4" max="4" width="12.5703125" style="51" customWidth="1"/>
    <col min="5" max="5" width="12.5703125" style="5" customWidth="1"/>
    <col min="6" max="6" width="14" style="5" customWidth="1"/>
    <col min="7" max="7" width="17" style="5" customWidth="1"/>
    <col min="8" max="8" width="9.140625" style="5" customWidth="1"/>
    <col min="9" max="9" width="11.85546875" style="5" hidden="1" customWidth="1"/>
    <col min="10" max="16384" width="8.85546875" style="5"/>
  </cols>
  <sheetData>
    <row r="1" spans="2:9" ht="15.75" thickBot="1"/>
    <row r="2" spans="2:9" ht="23.25" customHeight="1" thickBot="1">
      <c r="B2" s="1" t="s">
        <v>23</v>
      </c>
      <c r="C2" s="2"/>
      <c r="D2" s="12"/>
      <c r="E2" s="3"/>
      <c r="F2" s="3"/>
      <c r="G2" s="4"/>
      <c r="I2" s="39" t="s">
        <v>21</v>
      </c>
    </row>
    <row r="3" spans="2:9" ht="15" customHeight="1">
      <c r="B3" s="52" t="s">
        <v>0</v>
      </c>
      <c r="C3" s="53" t="s">
        <v>1</v>
      </c>
      <c r="D3" s="54" t="s">
        <v>2</v>
      </c>
      <c r="E3" s="55" t="s">
        <v>14</v>
      </c>
      <c r="F3" s="55" t="s">
        <v>4</v>
      </c>
      <c r="G3" s="56" t="s">
        <v>5</v>
      </c>
      <c r="I3" s="55" t="s">
        <v>19</v>
      </c>
    </row>
    <row r="4" spans="2:9" ht="15" customHeight="1">
      <c r="B4" s="16">
        <v>1</v>
      </c>
      <c r="C4" s="17" t="s">
        <v>18</v>
      </c>
      <c r="D4" s="18"/>
      <c r="E4" s="19"/>
      <c r="F4" s="20"/>
      <c r="G4" s="21"/>
      <c r="I4" s="7" t="s">
        <v>3</v>
      </c>
    </row>
    <row r="5" spans="2:9" ht="15" customHeight="1">
      <c r="B5" s="10">
        <v>1.01</v>
      </c>
      <c r="C5" s="6" t="s">
        <v>7</v>
      </c>
      <c r="D5" s="13">
        <v>1</v>
      </c>
      <c r="E5" s="7" t="s">
        <v>3</v>
      </c>
      <c r="F5" s="57"/>
      <c r="G5" s="33">
        <f t="shared" ref="G5:G9" si="0">D5*F5</f>
        <v>0</v>
      </c>
      <c r="I5" s="7" t="s">
        <v>8</v>
      </c>
    </row>
    <row r="6" spans="2:9" ht="15" customHeight="1">
      <c r="B6" s="10">
        <f>B5+0.01</f>
        <v>1.02</v>
      </c>
      <c r="C6" s="8" t="s">
        <v>12</v>
      </c>
      <c r="D6" s="13">
        <v>1</v>
      </c>
      <c r="E6" s="7" t="s">
        <v>3</v>
      </c>
      <c r="F6" s="57"/>
      <c r="G6" s="33">
        <f t="shared" si="0"/>
        <v>0</v>
      </c>
      <c r="I6" s="7" t="s">
        <v>11</v>
      </c>
    </row>
    <row r="7" spans="2:9" ht="15" customHeight="1">
      <c r="B7" s="10">
        <f>B6+0.01</f>
        <v>1.03</v>
      </c>
      <c r="C7" s="6" t="s">
        <v>6</v>
      </c>
      <c r="D7" s="13">
        <v>1</v>
      </c>
      <c r="E7" s="7" t="s">
        <v>3</v>
      </c>
      <c r="F7" s="57"/>
      <c r="G7" s="33">
        <f t="shared" si="0"/>
        <v>0</v>
      </c>
      <c r="I7" s="7" t="s">
        <v>10</v>
      </c>
    </row>
    <row r="8" spans="2:9" ht="15" customHeight="1">
      <c r="B8" s="10">
        <f>B7+0.01</f>
        <v>1.04</v>
      </c>
      <c r="C8" s="6" t="s">
        <v>13</v>
      </c>
      <c r="D8" s="13">
        <v>1</v>
      </c>
      <c r="E8" s="7" t="s">
        <v>3</v>
      </c>
      <c r="F8" s="57"/>
      <c r="G8" s="33">
        <f t="shared" si="0"/>
        <v>0</v>
      </c>
      <c r="I8" s="7" t="s">
        <v>9</v>
      </c>
    </row>
    <row r="9" spans="2:9" ht="15" customHeight="1" thickBot="1">
      <c r="B9" s="10">
        <f>B8+0.01</f>
        <v>1.05</v>
      </c>
      <c r="C9" s="58" t="s">
        <v>35</v>
      </c>
      <c r="D9" s="13">
        <v>1</v>
      </c>
      <c r="E9" s="9" t="s">
        <v>3</v>
      </c>
      <c r="F9" s="59"/>
      <c r="G9" s="33">
        <f t="shared" si="0"/>
        <v>0</v>
      </c>
    </row>
    <row r="10" spans="2:9" ht="15" customHeight="1" thickTop="1">
      <c r="B10" s="60"/>
      <c r="C10" s="61" t="s">
        <v>15</v>
      </c>
      <c r="D10" s="62"/>
      <c r="E10" s="63"/>
      <c r="F10" s="64"/>
      <c r="G10" s="15">
        <f>SUM(G5:G9)</f>
        <v>0</v>
      </c>
    </row>
    <row r="11" spans="2:9" ht="15" customHeight="1">
      <c r="B11" s="16">
        <v>2</v>
      </c>
      <c r="C11" s="17" t="s">
        <v>34</v>
      </c>
      <c r="D11" s="18"/>
      <c r="E11" s="19"/>
      <c r="F11" s="22"/>
      <c r="G11" s="23"/>
    </row>
    <row r="12" spans="2:9" ht="15" customHeight="1">
      <c r="B12" s="10">
        <f>B11+0.01</f>
        <v>2.0099999999999998</v>
      </c>
      <c r="C12" s="65" t="s">
        <v>43</v>
      </c>
      <c r="D12" s="14">
        <f>200*15</f>
        <v>3000</v>
      </c>
      <c r="E12" s="7" t="s">
        <v>11</v>
      </c>
      <c r="F12" s="57"/>
      <c r="G12" s="33">
        <f>D12*F12</f>
        <v>0</v>
      </c>
    </row>
    <row r="13" spans="2:9" ht="15" customHeight="1">
      <c r="B13" s="10">
        <f t="shared" ref="B13:B17" si="1">B12+0.01</f>
        <v>2.0199999999999996</v>
      </c>
      <c r="C13" s="65" t="s">
        <v>22</v>
      </c>
      <c r="D13" s="14">
        <v>4000</v>
      </c>
      <c r="E13" s="7" t="s">
        <v>10</v>
      </c>
      <c r="F13" s="57"/>
      <c r="G13" s="33">
        <f>D13*F13</f>
        <v>0</v>
      </c>
    </row>
    <row r="14" spans="2:9" ht="15" customHeight="1">
      <c r="B14" s="10">
        <f t="shared" si="1"/>
        <v>2.0299999999999994</v>
      </c>
      <c r="C14" s="66" t="s">
        <v>39</v>
      </c>
      <c r="D14" s="36">
        <v>8000</v>
      </c>
      <c r="E14" s="7" t="s">
        <v>10</v>
      </c>
      <c r="F14" s="67"/>
      <c r="G14" s="33">
        <f t="shared" ref="G14" si="2">D14*F14</f>
        <v>0</v>
      </c>
    </row>
    <row r="15" spans="2:9" ht="15" customHeight="1">
      <c r="B15" s="10">
        <f t="shared" si="1"/>
        <v>2.0399999999999991</v>
      </c>
      <c r="C15" s="66" t="s">
        <v>40</v>
      </c>
      <c r="D15" s="36">
        <v>3000</v>
      </c>
      <c r="E15" s="7" t="s">
        <v>10</v>
      </c>
      <c r="F15" s="67"/>
      <c r="G15" s="33">
        <f t="shared" ref="G15" si="3">D15*F15</f>
        <v>0</v>
      </c>
    </row>
    <row r="16" spans="2:9" ht="15" customHeight="1">
      <c r="B16" s="10">
        <f t="shared" si="1"/>
        <v>2.0499999999999989</v>
      </c>
      <c r="C16" s="65" t="s">
        <v>41</v>
      </c>
      <c r="D16" s="14">
        <v>24</v>
      </c>
      <c r="E16" s="7" t="s">
        <v>27</v>
      </c>
      <c r="F16" s="57"/>
      <c r="G16" s="84">
        <f t="shared" ref="G16:G17" si="4">D16*F16</f>
        <v>0</v>
      </c>
    </row>
    <row r="17" spans="2:7" ht="15" customHeight="1" thickBot="1">
      <c r="B17" s="86">
        <f t="shared" si="1"/>
        <v>2.0599999999999987</v>
      </c>
      <c r="C17" s="58" t="s">
        <v>44</v>
      </c>
      <c r="D17" s="31">
        <f>210+160</f>
        <v>370</v>
      </c>
      <c r="E17" s="9" t="s">
        <v>27</v>
      </c>
      <c r="F17" s="59"/>
      <c r="G17" s="85">
        <f t="shared" si="4"/>
        <v>0</v>
      </c>
    </row>
    <row r="18" spans="2:7" ht="15" customHeight="1" thickTop="1">
      <c r="B18" s="78"/>
      <c r="C18" s="79" t="s">
        <v>15</v>
      </c>
      <c r="D18" s="80"/>
      <c r="E18" s="81"/>
      <c r="F18" s="82"/>
      <c r="G18" s="83">
        <f>SUM(G12:G17)</f>
        <v>0</v>
      </c>
    </row>
    <row r="19" spans="2:7" ht="15" customHeight="1">
      <c r="B19" s="16">
        <v>3</v>
      </c>
      <c r="C19" s="17" t="s">
        <v>26</v>
      </c>
      <c r="D19" s="18"/>
      <c r="E19" s="19"/>
      <c r="F19" s="22"/>
      <c r="G19" s="23"/>
    </row>
    <row r="20" spans="2:7" ht="15" customHeight="1">
      <c r="B20" s="10">
        <f>B19+0.01</f>
        <v>3.01</v>
      </c>
      <c r="C20" s="8" t="s">
        <v>33</v>
      </c>
      <c r="D20" s="14"/>
      <c r="E20" s="77"/>
      <c r="F20" s="57"/>
      <c r="G20" s="33"/>
    </row>
    <row r="21" spans="2:7" ht="15" customHeight="1">
      <c r="B21" s="10"/>
      <c r="C21" s="71" t="s">
        <v>30</v>
      </c>
      <c r="D21" s="14">
        <v>3275</v>
      </c>
      <c r="E21" s="7" t="s">
        <v>11</v>
      </c>
      <c r="F21" s="57"/>
      <c r="G21" s="33"/>
    </row>
    <row r="22" spans="2:7" ht="15" customHeight="1">
      <c r="B22" s="10"/>
      <c r="C22" s="71" t="s">
        <v>31</v>
      </c>
      <c r="D22" s="14">
        <v>3275</v>
      </c>
      <c r="E22" s="7" t="s">
        <v>11</v>
      </c>
      <c r="F22" s="57"/>
      <c r="G22" s="33">
        <f t="shared" ref="G22:G24" si="5">D22*F22</f>
        <v>0</v>
      </c>
    </row>
    <row r="23" spans="2:7" ht="15" customHeight="1">
      <c r="B23" s="10"/>
      <c r="C23" s="71" t="s">
        <v>32</v>
      </c>
      <c r="D23" s="14">
        <v>3275</v>
      </c>
      <c r="E23" s="7" t="s">
        <v>11</v>
      </c>
      <c r="F23" s="57"/>
      <c r="G23" s="33">
        <f t="shared" ref="G23" si="6">D23*F23</f>
        <v>0</v>
      </c>
    </row>
    <row r="24" spans="2:7" ht="15" customHeight="1">
      <c r="B24" s="10">
        <f>B20+0.01</f>
        <v>3.0199999999999996</v>
      </c>
      <c r="C24" s="6" t="s">
        <v>38</v>
      </c>
      <c r="D24" s="14">
        <v>220</v>
      </c>
      <c r="E24" s="7" t="s">
        <v>27</v>
      </c>
      <c r="F24" s="57"/>
      <c r="G24" s="33">
        <f t="shared" si="5"/>
        <v>0</v>
      </c>
    </row>
    <row r="25" spans="2:7" ht="15" customHeight="1" thickBot="1">
      <c r="B25" s="10">
        <f t="shared" ref="B25" si="7">B24+0.01</f>
        <v>3.0299999999999994</v>
      </c>
      <c r="C25" s="6" t="s">
        <v>42</v>
      </c>
      <c r="D25" s="14">
        <v>220</v>
      </c>
      <c r="E25" s="7" t="s">
        <v>27</v>
      </c>
      <c r="F25" s="57"/>
      <c r="G25" s="33">
        <f t="shared" ref="G25" si="8">D25*F25</f>
        <v>0</v>
      </c>
    </row>
    <row r="26" spans="2:7" ht="15" customHeight="1" thickTop="1">
      <c r="B26" s="60"/>
      <c r="C26" s="61" t="s">
        <v>15</v>
      </c>
      <c r="D26" s="62"/>
      <c r="E26" s="63"/>
      <c r="F26" s="64"/>
      <c r="G26" s="15">
        <f>SUM(G21:G24)</f>
        <v>0</v>
      </c>
    </row>
    <row r="27" spans="2:7" ht="15" customHeight="1">
      <c r="B27" s="16">
        <v>4</v>
      </c>
      <c r="C27" s="17" t="s">
        <v>24</v>
      </c>
      <c r="D27" s="18"/>
      <c r="E27" s="19"/>
      <c r="F27" s="22"/>
      <c r="G27" s="23"/>
    </row>
    <row r="28" spans="2:7" ht="15" customHeight="1">
      <c r="B28" s="10">
        <f>B27+0.01</f>
        <v>4.01</v>
      </c>
      <c r="C28" s="8" t="s">
        <v>25</v>
      </c>
      <c r="D28" s="14"/>
      <c r="E28" s="77"/>
      <c r="F28" s="57"/>
      <c r="G28" s="33"/>
    </row>
    <row r="29" spans="2:7" ht="15" customHeight="1">
      <c r="B29" s="10"/>
      <c r="C29" s="71" t="s">
        <v>28</v>
      </c>
      <c r="D29" s="14">
        <v>8</v>
      </c>
      <c r="E29" s="7" t="s">
        <v>9</v>
      </c>
      <c r="F29" s="57"/>
      <c r="G29" s="33">
        <f t="shared" ref="G29:G31" si="9">D29*F29</f>
        <v>0</v>
      </c>
    </row>
    <row r="30" spans="2:7" ht="15" customHeight="1">
      <c r="B30" s="10"/>
      <c r="C30" s="72" t="s">
        <v>29</v>
      </c>
      <c r="D30" s="14">
        <v>23</v>
      </c>
      <c r="E30" s="7" t="s">
        <v>9</v>
      </c>
      <c r="F30" s="57"/>
      <c r="G30" s="33">
        <f t="shared" si="9"/>
        <v>0</v>
      </c>
    </row>
    <row r="31" spans="2:7" ht="15" customHeight="1" thickBot="1">
      <c r="B31" s="73"/>
      <c r="C31" s="71" t="s">
        <v>36</v>
      </c>
      <c r="D31" s="74">
        <f>D29/2</f>
        <v>4</v>
      </c>
      <c r="E31" s="75" t="s">
        <v>9</v>
      </c>
      <c r="F31" s="76"/>
      <c r="G31" s="33">
        <f t="shared" si="9"/>
        <v>0</v>
      </c>
    </row>
    <row r="32" spans="2:7" ht="15" customHeight="1" thickTop="1" thickBot="1">
      <c r="B32" s="60"/>
      <c r="C32" s="61" t="s">
        <v>15</v>
      </c>
      <c r="D32" s="62"/>
      <c r="E32" s="63"/>
      <c r="F32" s="64"/>
      <c r="G32" s="15">
        <f>SUM(G29:G31)</f>
        <v>0</v>
      </c>
    </row>
    <row r="33" spans="2:7" ht="16.5" customHeight="1" thickBot="1">
      <c r="B33" s="45"/>
      <c r="C33" s="46" t="s">
        <v>37</v>
      </c>
      <c r="D33" s="47"/>
      <c r="E33" s="48"/>
      <c r="F33" s="49"/>
      <c r="G33" s="37">
        <f>SUM(G5:G32)/2</f>
        <v>0</v>
      </c>
    </row>
    <row r="34" spans="2:7" ht="15" customHeight="1">
      <c r="B34" s="24"/>
      <c r="C34" s="25"/>
      <c r="D34" s="26"/>
      <c r="E34" s="27"/>
      <c r="F34" s="28"/>
      <c r="G34" s="29"/>
    </row>
    <row r="35" spans="2:7" s="68" customFormat="1" ht="15" hidden="1" customHeight="1" thickBot="1">
      <c r="B35" s="87" t="s">
        <v>16</v>
      </c>
      <c r="C35" s="88"/>
      <c r="D35" s="88"/>
      <c r="E35" s="88"/>
      <c r="F35" s="88"/>
      <c r="G35" s="89"/>
    </row>
    <row r="36" spans="2:7" ht="15" hidden="1" customHeight="1">
      <c r="B36" s="52" t="s">
        <v>0</v>
      </c>
      <c r="C36" s="53" t="s">
        <v>1</v>
      </c>
      <c r="D36" s="54" t="s">
        <v>2</v>
      </c>
      <c r="E36" s="55" t="s">
        <v>14</v>
      </c>
      <c r="F36" s="55" t="s">
        <v>4</v>
      </c>
      <c r="G36" s="56" t="s">
        <v>5</v>
      </c>
    </row>
    <row r="37" spans="2:7" ht="15" hidden="1" customHeight="1">
      <c r="B37" s="16">
        <v>5</v>
      </c>
      <c r="C37" s="17"/>
      <c r="D37" s="18"/>
      <c r="E37" s="19"/>
      <c r="F37" s="34"/>
      <c r="G37" s="23"/>
    </row>
    <row r="38" spans="2:7" ht="15" hidden="1" customHeight="1">
      <c r="B38" s="10">
        <f>B37+0.01</f>
        <v>5.01</v>
      </c>
      <c r="C38" s="8"/>
      <c r="D38" s="14"/>
      <c r="E38" s="32"/>
      <c r="F38" s="57"/>
      <c r="G38" s="33">
        <f>D38*F38</f>
        <v>0</v>
      </c>
    </row>
    <row r="39" spans="2:7" ht="15" hidden="1" customHeight="1">
      <c r="B39" s="10">
        <f t="shared" ref="B39:B40" si="10">B38+0.01</f>
        <v>5.0199999999999996</v>
      </c>
      <c r="C39" s="8"/>
      <c r="D39" s="14"/>
      <c r="E39" s="32"/>
      <c r="F39" s="57"/>
      <c r="G39" s="33">
        <f t="shared" ref="G39:G40" si="11">D39*F39</f>
        <v>0</v>
      </c>
    </row>
    <row r="40" spans="2:7" ht="15" hidden="1" customHeight="1" thickBot="1">
      <c r="B40" s="30">
        <f t="shared" si="10"/>
        <v>5.0299999999999994</v>
      </c>
      <c r="C40" s="11"/>
      <c r="D40" s="31"/>
      <c r="E40" s="32"/>
      <c r="F40" s="59"/>
      <c r="G40" s="33">
        <f t="shared" si="11"/>
        <v>0</v>
      </c>
    </row>
    <row r="41" spans="2:7" ht="15" hidden="1" customHeight="1" thickTop="1" thickBot="1">
      <c r="B41" s="60"/>
      <c r="C41" s="61" t="s">
        <v>15</v>
      </c>
      <c r="D41" s="62"/>
      <c r="E41" s="63"/>
      <c r="F41" s="64"/>
      <c r="G41" s="15">
        <f>SUM(G38:G40)</f>
        <v>0</v>
      </c>
    </row>
    <row r="42" spans="2:7" ht="15" hidden="1" customHeight="1">
      <c r="B42" s="52" t="s">
        <v>0</v>
      </c>
      <c r="C42" s="53" t="s">
        <v>1</v>
      </c>
      <c r="D42" s="54" t="s">
        <v>2</v>
      </c>
      <c r="E42" s="55" t="s">
        <v>14</v>
      </c>
      <c r="F42" s="55" t="s">
        <v>4</v>
      </c>
      <c r="G42" s="56" t="s">
        <v>5</v>
      </c>
    </row>
    <row r="43" spans="2:7" ht="15" hidden="1" customHeight="1">
      <c r="B43" s="16">
        <v>6</v>
      </c>
      <c r="C43" s="17"/>
      <c r="D43" s="18"/>
      <c r="E43" s="19"/>
      <c r="F43" s="34"/>
      <c r="G43" s="23"/>
    </row>
    <row r="44" spans="2:7" ht="15" hidden="1" customHeight="1">
      <c r="B44" s="10">
        <f>B43+0.01</f>
        <v>6.01</v>
      </c>
      <c r="C44" s="8"/>
      <c r="D44" s="14"/>
      <c r="E44" s="32"/>
      <c r="F44" s="57"/>
      <c r="G44" s="33">
        <f>D44*F44</f>
        <v>0</v>
      </c>
    </row>
    <row r="45" spans="2:7" ht="15" hidden="1" customHeight="1">
      <c r="B45" s="10">
        <f t="shared" ref="B45:B46" si="12">B44+0.01</f>
        <v>6.02</v>
      </c>
      <c r="C45" s="8"/>
      <c r="D45" s="14"/>
      <c r="E45" s="32"/>
      <c r="F45" s="57"/>
      <c r="G45" s="33">
        <f t="shared" ref="G45:G46" si="13">D45*F45</f>
        <v>0</v>
      </c>
    </row>
    <row r="46" spans="2:7" ht="15" hidden="1" customHeight="1" thickBot="1">
      <c r="B46" s="30">
        <f t="shared" si="12"/>
        <v>6.0299999999999994</v>
      </c>
      <c r="C46" s="11"/>
      <c r="D46" s="31"/>
      <c r="E46" s="32"/>
      <c r="F46" s="59"/>
      <c r="G46" s="33">
        <f t="shared" si="13"/>
        <v>0</v>
      </c>
    </row>
    <row r="47" spans="2:7" ht="15" hidden="1" customHeight="1" thickTop="1" thickBot="1">
      <c r="B47" s="60"/>
      <c r="C47" s="61" t="s">
        <v>15</v>
      </c>
      <c r="D47" s="62"/>
      <c r="E47" s="63"/>
      <c r="F47" s="64"/>
      <c r="G47" s="15">
        <f>SUM(G44:G46)</f>
        <v>0</v>
      </c>
    </row>
    <row r="48" spans="2:7" ht="16.5" hidden="1" customHeight="1" thickBot="1">
      <c r="B48" s="45"/>
      <c r="C48" s="46" t="s">
        <v>17</v>
      </c>
      <c r="D48" s="47"/>
      <c r="E48" s="48"/>
      <c r="F48" s="49"/>
      <c r="G48" s="37">
        <f>SUM(G37:G47)/2</f>
        <v>0</v>
      </c>
    </row>
    <row r="49" spans="2:7" ht="15" hidden="1" customHeight="1" thickBot="1">
      <c r="B49" s="35"/>
      <c r="C49" s="35"/>
      <c r="D49" s="35"/>
      <c r="E49" s="35"/>
      <c r="F49" s="35"/>
      <c r="G49" s="35"/>
    </row>
    <row r="50" spans="2:7" ht="16.5" hidden="1" customHeight="1" thickBot="1">
      <c r="B50" s="40"/>
      <c r="C50" s="41" t="s">
        <v>20</v>
      </c>
      <c r="D50" s="42"/>
      <c r="E50" s="43"/>
      <c r="F50" s="44"/>
      <c r="G50" s="38">
        <f>SUM(G48,G33)</f>
        <v>0</v>
      </c>
    </row>
    <row r="51" spans="2:7">
      <c r="C51" s="69"/>
      <c r="F51" s="70"/>
    </row>
    <row r="52" spans="2:7">
      <c r="C52" s="69"/>
      <c r="F52" s="70"/>
    </row>
    <row r="53" spans="2:7">
      <c r="F53" s="70"/>
    </row>
    <row r="54" spans="2:7">
      <c r="C54" s="69"/>
      <c r="F54" s="70"/>
    </row>
    <row r="55" spans="2:7">
      <c r="F55" s="70"/>
    </row>
    <row r="56" spans="2:7">
      <c r="C56" s="69"/>
      <c r="F56" s="70"/>
    </row>
    <row r="57" spans="2:7">
      <c r="C57" s="69"/>
      <c r="F57" s="70"/>
    </row>
    <row r="58" spans="2:7">
      <c r="C58" s="69"/>
      <c r="F58" s="70"/>
    </row>
    <row r="61" spans="2:7">
      <c r="C61" s="69"/>
      <c r="F61" s="70"/>
    </row>
  </sheetData>
  <mergeCells count="1">
    <mergeCell ref="B35:G35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3" orientation="landscape" horizontalDpi="300" verticalDpi="300" r:id="rId1"/>
  <headerFooter>
    <oddFooter>&amp;L&amp;"Aptos,Regular"Regional District of Central Kootenay
Ootischenia Landfill Septage Facility Upgrades&amp;C&amp;"Aptos,Regular"APPENDIX 1
Schedule of Quantities and Prices&amp;R&amp;"Aptos,Regular"Sperling Hansen Associates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 of Quantities</vt:lpstr>
      <vt:lpstr>'Schedule of Quantities'!Print_Area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2026-09-30T16:50:31Z</dcterms:modified>
</cp:coreProperties>
</file>